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iko.jibladze\Desktop\"/>
    </mc:Choice>
  </mc:AlternateContent>
  <bookViews>
    <workbookView xWindow="0" yWindow="0" windowWidth="28800" windowHeight="12030"/>
  </bookViews>
  <sheets>
    <sheet name="შრომის ანაზ 2022 წელი საკრებულო" sheetId="4" r:id="rId1"/>
    <sheet name="შრომის ანაზღ 2022 წელი მერია" sheetId="2" r:id="rId2"/>
  </sheets>
  <definedNames>
    <definedName name="_xlnm._FilterDatabase" localSheetId="0" hidden="1">'შრომის ანაზ 2022 წელი საკრებულო'!$A$4:$E$31</definedName>
    <definedName name="_xlnm._FilterDatabase" localSheetId="1" hidden="1">'შრომის ანაზღ 2022 წელი მერია'!$A$4:$E$34</definedName>
  </definedNames>
  <calcPr calcId="162913"/>
</workbook>
</file>

<file path=xl/calcChain.xml><?xml version="1.0" encoding="utf-8"?>
<calcChain xmlns="http://schemas.openxmlformats.org/spreadsheetml/2006/main">
  <c r="B39" i="4" l="1"/>
  <c r="B37" i="4"/>
  <c r="B36" i="4"/>
  <c r="B35" i="4"/>
  <c r="B34" i="4"/>
  <c r="E28" i="4"/>
  <c r="C25" i="4"/>
  <c r="C22" i="4"/>
  <c r="C19" i="4"/>
  <c r="C16" i="4"/>
  <c r="C13" i="4"/>
  <c r="C10" i="4"/>
  <c r="E9" i="4"/>
  <c r="E29" i="4" s="1"/>
  <c r="C29" i="2" l="1"/>
  <c r="B38" i="2"/>
  <c r="E31" i="2"/>
  <c r="E32" i="2" s="1"/>
  <c r="B37" i="2"/>
  <c r="B39" i="2"/>
  <c r="B40" i="2" l="1"/>
  <c r="C24" i="2" l="1"/>
  <c r="B42" i="2" l="1"/>
  <c r="C27" i="2"/>
  <c r="C21" i="2"/>
  <c r="C18" i="2"/>
  <c r="C15" i="2"/>
  <c r="C12" i="2"/>
  <c r="E8" i="2"/>
  <c r="C9" i="2"/>
</calcChain>
</file>

<file path=xl/sharedStrings.xml><?xml version="1.0" encoding="utf-8"?>
<sst xmlns="http://schemas.openxmlformats.org/spreadsheetml/2006/main" count="142" uniqueCount="47">
  <si>
    <r>
      <rPr>
        <b/>
        <sz val="8"/>
        <color rgb="FF000000"/>
        <rFont val="Sylfaen"/>
        <family val="1"/>
      </rPr>
      <t>გვარი</t>
    </r>
  </si>
  <si>
    <t>სახელი</t>
  </si>
  <si>
    <t>თანამდებობა</t>
  </si>
  <si>
    <t>მერის მოადგილე</t>
  </si>
  <si>
    <t>2.1.1.1.1_თანამდებობრივი სარგო</t>
  </si>
  <si>
    <t>2.1.1.1.3_ჯილდო/პრემია</t>
  </si>
  <si>
    <t>2.1.1.1.4_დანამატი</t>
  </si>
  <si>
    <t>მერის წარმომადგენელი</t>
  </si>
  <si>
    <t>შრომითი ხელშეკრულებით დასაქმებული პირი</t>
  </si>
  <si>
    <t>2.2.1_შრომითი ხელშეკრულებით დასაქმებულ პირთა ანაზღაურება</t>
  </si>
  <si>
    <t>I კატეგორიის უფროსი სპეციალისტი (3.1)</t>
  </si>
  <si>
    <t>I სტრუქტურული ერთეულის ხელმძღვანელი (1.1)</t>
  </si>
  <si>
    <t>II კატეგორიის უფროსი სპეციალისტი (3.2)</t>
  </si>
  <si>
    <t>III კატეგორიის უფროსი სპეციალისტი (3.3)</t>
  </si>
  <si>
    <t>II სტრუქტურული ერთეულის ხელმძღვანელი (2.2)</t>
  </si>
  <si>
    <t>მერი</t>
  </si>
  <si>
    <t>დარიცხული თანხა</t>
  </si>
  <si>
    <t>სბიუჯეტო კლასიფიკაციის მუხლი</t>
  </si>
  <si>
    <t>შრომითი ხელშეკრულებით დასაქმებულ პირთა შრომის ანაზღაურება 2022 წელი</t>
  </si>
  <si>
    <t>შრომის ანაზღაურება - 2022 წელი</t>
  </si>
  <si>
    <t>სულ:</t>
  </si>
  <si>
    <t>სულ ჯამი:</t>
  </si>
  <si>
    <t>მერის პირველი მოადგილე</t>
  </si>
  <si>
    <t>I კატეგორიის უმცროსი სპეციალისტი (4.1)</t>
  </si>
  <si>
    <t>გოგიაშვილი</t>
  </si>
  <si>
    <t>ლაშა</t>
  </si>
  <si>
    <t xml:space="preserve">რობაქიძე </t>
  </si>
  <si>
    <t>მანუჩარ</t>
  </si>
  <si>
    <t>ქოჩიაშვილი</t>
  </si>
  <si>
    <t>მირზა</t>
  </si>
  <si>
    <t>მერის წარმომადგენელის ასისტენტი</t>
  </si>
  <si>
    <t xml:space="preserve">სულ: </t>
  </si>
  <si>
    <t>საკრებულოს თავმჯდომარე</t>
  </si>
  <si>
    <t>ბარათაშვილი</t>
  </si>
  <si>
    <t>გიორგი</t>
  </si>
  <si>
    <t>თავმჯდომარის პირველი მოადგილე</t>
  </si>
  <si>
    <t>გოგბერაშვილი</t>
  </si>
  <si>
    <t>დავით</t>
  </si>
  <si>
    <t>თავმჯდომარის მოადგილე</t>
  </si>
  <si>
    <t>ისაკაძე</t>
  </si>
  <si>
    <t>ჯემალი</t>
  </si>
  <si>
    <t>ჩხიკვაძე</t>
  </si>
  <si>
    <t>ნინო</t>
  </si>
  <si>
    <t>საკრებულოს კომისიის თავმჯდომარე</t>
  </si>
  <si>
    <t>საკრებულოს ფრაქციის  თავმჯდომარე</t>
  </si>
  <si>
    <t>საკრებულოს ფრაქციის  თავმჯდომარის მოადგილე</t>
  </si>
  <si>
    <t>II კატეგორიის უმცროსი სპეციალისტი (4.2)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</si>
</sst>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#,##0.00"/>
    <numFmt numFmtId="165" formatCode="0.0"/>
  </numFmts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ylfaen"/>
      <family val="1"/>
    </font>
    <font>
      <sz val="8"/>
      <color rgb="FF000000"/>
      <name val="Sylfaen"/>
      <family val="1"/>
    </font>
    <font>
      <sz val="10"/>
      <name val="Calibri"/>
      <family val="2"/>
    </font>
    <font>
      <sz val="8"/>
      <color rgb="FF000000"/>
      <name val="Sylfaen"/>
      <family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name val="Calibri"/>
      <family val="2"/>
    </font>
    <font>
      <sz val="8"/>
      <color theme="1"/>
      <name val="Sylfaen"/>
      <family val="1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1"/>
      <name val="Calibri"/>
      <family val="2"/>
    </font>
    <font>
      <b/>
      <i/>
      <u/>
      <sz val="11"/>
      <name val="Calibri"/>
      <family val="2"/>
    </font>
    <font>
      <b/>
      <u/>
      <sz val="11"/>
      <name val="Calibri"/>
      <family val="2"/>
    </font>
    <font>
      <u/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b/>
      <sz val="8"/>
      <color rgb="FF000000"/>
      <name val="Sylfaen"/>
      <family val="1"/>
    </font>
    <font>
      <b/>
      <u/>
      <sz val="8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1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" fillId="0" borderId="15" xfId="0" applyNumberFormat="1" applyFont="1" applyFill="1" applyBorder="1" applyAlignment="1">
      <alignment horizontal="center" vertical="center" wrapText="1" readingOrder="1"/>
    </xf>
    <xf numFmtId="0" fontId="2" fillId="0" borderId="16" xfId="0" applyNumberFormat="1" applyFont="1" applyFill="1" applyBorder="1" applyAlignment="1">
      <alignment horizontal="center" vertical="center" wrapText="1" readingOrder="1"/>
    </xf>
    <xf numFmtId="0" fontId="18" fillId="0" borderId="16" xfId="0" applyNumberFormat="1" applyFont="1" applyFill="1" applyBorder="1" applyAlignment="1">
      <alignment horizontal="center" vertical="center" wrapText="1" readingOrder="1"/>
    </xf>
    <xf numFmtId="0" fontId="18" fillId="0" borderId="17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4" fontId="1" fillId="0" borderId="0" xfId="0" applyNumberFormat="1" applyFont="1" applyFill="1" applyBorder="1"/>
    <xf numFmtId="0" fontId="3" fillId="2" borderId="18" xfId="0" applyNumberFormat="1" applyFont="1" applyFill="1" applyBorder="1" applyAlignment="1">
      <alignment horizontal="left" vertical="center" wrapText="1" readingOrder="1"/>
    </xf>
    <xf numFmtId="0" fontId="3" fillId="2" borderId="14" xfId="0" applyNumberFormat="1" applyFont="1" applyFill="1" applyBorder="1" applyAlignment="1">
      <alignment horizontal="left" vertical="center" wrapText="1" readingOrder="1"/>
    </xf>
    <xf numFmtId="164" fontId="6" fillId="2" borderId="19" xfId="0" applyNumberFormat="1" applyFont="1" applyFill="1" applyBorder="1" applyAlignment="1">
      <alignment horizontal="center" vertical="center" wrapText="1" readingOrder="1"/>
    </xf>
    <xf numFmtId="164" fontId="17" fillId="2" borderId="22" xfId="0" applyNumberFormat="1" applyFont="1" applyFill="1" applyBorder="1" applyAlignment="1">
      <alignment horizontal="center" vertical="center" wrapText="1" readingOrder="1"/>
    </xf>
    <xf numFmtId="0" fontId="10" fillId="2" borderId="3" xfId="0" applyNumberFormat="1" applyFont="1" applyFill="1" applyBorder="1" applyAlignment="1">
      <alignment horizontal="left" vertical="center" wrapText="1" readingOrder="1"/>
    </xf>
    <xf numFmtId="0" fontId="10" fillId="2" borderId="4" xfId="0" applyNumberFormat="1" applyFont="1" applyFill="1" applyBorder="1" applyAlignment="1">
      <alignment horizontal="left" vertical="center" wrapText="1" readingOrder="1"/>
    </xf>
    <xf numFmtId="164" fontId="6" fillId="2" borderId="23" xfId="0" applyNumberFormat="1" applyFont="1" applyFill="1" applyBorder="1" applyAlignment="1">
      <alignment horizontal="center" vertical="center" readingOrder="1"/>
    </xf>
    <xf numFmtId="0" fontId="10" fillId="2" borderId="5" xfId="0" applyNumberFormat="1" applyFont="1" applyFill="1" applyBorder="1" applyAlignment="1">
      <alignment horizontal="left" vertical="center" wrapText="1" readingOrder="1"/>
    </xf>
    <xf numFmtId="0" fontId="10" fillId="2" borderId="1" xfId="0" applyNumberFormat="1" applyFont="1" applyFill="1" applyBorder="1" applyAlignment="1">
      <alignment horizontal="left" vertical="center" wrapText="1" readingOrder="1"/>
    </xf>
    <xf numFmtId="164" fontId="6" fillId="2" borderId="6" xfId="0" applyNumberFormat="1" applyFont="1" applyFill="1" applyBorder="1" applyAlignment="1">
      <alignment horizontal="center" vertical="center" readingOrder="1"/>
    </xf>
    <xf numFmtId="0" fontId="10" fillId="2" borderId="7" xfId="0" applyNumberFormat="1" applyFont="1" applyFill="1" applyBorder="1" applyAlignment="1">
      <alignment horizontal="left" vertical="center" wrapText="1" readingOrder="1"/>
    </xf>
    <xf numFmtId="0" fontId="10" fillId="2" borderId="8" xfId="0" applyNumberFormat="1" applyFont="1" applyFill="1" applyBorder="1" applyAlignment="1">
      <alignment horizontal="left" vertical="center" wrapText="1" readingOrder="1"/>
    </xf>
    <xf numFmtId="164" fontId="6" fillId="2" borderId="11" xfId="0" applyNumberFormat="1" applyFont="1" applyFill="1" applyBorder="1" applyAlignment="1">
      <alignment horizontal="center" vertical="center" readingOrder="1"/>
    </xf>
    <xf numFmtId="0" fontId="3" fillId="2" borderId="3" xfId="0" applyNumberFormat="1" applyFont="1" applyFill="1" applyBorder="1" applyAlignment="1">
      <alignment horizontal="left" vertical="center" wrapText="1" readingOrder="1"/>
    </xf>
    <xf numFmtId="0" fontId="3" fillId="2" borderId="4" xfId="0" applyNumberFormat="1" applyFont="1" applyFill="1" applyBorder="1" applyAlignment="1">
      <alignment horizontal="left" vertical="center" wrapText="1" readingOrder="1"/>
    </xf>
    <xf numFmtId="0" fontId="3" fillId="2" borderId="5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3" fillId="2" borderId="8" xfId="0" applyNumberFormat="1" applyFont="1" applyFill="1" applyBorder="1" applyAlignment="1">
      <alignment horizontal="left" vertical="center" wrapText="1" readingOrder="1"/>
    </xf>
    <xf numFmtId="0" fontId="5" fillId="2" borderId="3" xfId="0" applyNumberFormat="1" applyFont="1" applyFill="1" applyBorder="1" applyAlignment="1">
      <alignment vertical="top" wrapText="1" readingOrder="1"/>
    </xf>
    <xf numFmtId="0" fontId="5" fillId="2" borderId="4" xfId="0" applyNumberFormat="1" applyFont="1" applyFill="1" applyBorder="1" applyAlignment="1">
      <alignment vertical="top" wrapText="1" readingOrder="1"/>
    </xf>
    <xf numFmtId="0" fontId="5" fillId="2" borderId="5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vertical="top" wrapText="1" readingOrder="1"/>
    </xf>
    <xf numFmtId="0" fontId="5" fillId="2" borderId="7" xfId="0" applyNumberFormat="1" applyFont="1" applyFill="1" applyBorder="1" applyAlignment="1">
      <alignment vertical="top" wrapText="1" readingOrder="1"/>
    </xf>
    <xf numFmtId="0" fontId="5" fillId="2" borderId="8" xfId="0" applyNumberFormat="1" applyFont="1" applyFill="1" applyBorder="1" applyAlignment="1">
      <alignment vertical="top" wrapText="1" readingOrder="1"/>
    </xf>
    <xf numFmtId="164" fontId="7" fillId="2" borderId="6" xfId="0" applyNumberFormat="1" applyFont="1" applyFill="1" applyBorder="1" applyAlignment="1">
      <alignment horizontal="center" vertical="center" readingOrder="1"/>
    </xf>
    <xf numFmtId="164" fontId="7" fillId="2" borderId="11" xfId="0" applyNumberFormat="1" applyFont="1" applyFill="1" applyBorder="1" applyAlignment="1">
      <alignment horizontal="center" vertical="center" readingOrder="1"/>
    </xf>
    <xf numFmtId="164" fontId="7" fillId="2" borderId="23" xfId="0" applyNumberFormat="1" applyFont="1" applyFill="1" applyBorder="1" applyAlignment="1">
      <alignment horizontal="center" vertical="center" readingOrder="1"/>
    </xf>
    <xf numFmtId="0" fontId="3" fillId="2" borderId="24" xfId="0" applyNumberFormat="1" applyFont="1" applyFill="1" applyBorder="1" applyAlignment="1">
      <alignment horizontal="left" vertical="center" wrapText="1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16" fillId="2" borderId="17" xfId="0" applyNumberFormat="1" applyFont="1" applyFill="1" applyBorder="1" applyAlignment="1">
      <alignment horizontal="center" vertical="center" readingOrder="1"/>
    </xf>
    <xf numFmtId="2" fontId="8" fillId="2" borderId="22" xfId="0" applyNumberFormat="1" applyFont="1" applyFill="1" applyBorder="1" applyAlignment="1">
      <alignment horizontal="center" vertical="center" readingOrder="1"/>
    </xf>
    <xf numFmtId="0" fontId="3" fillId="2" borderId="25" xfId="0" applyNumberFormat="1" applyFont="1" applyFill="1" applyBorder="1" applyAlignment="1">
      <alignment horizontal="left" vertical="center" wrapText="1" readingOrder="1"/>
    </xf>
    <xf numFmtId="0" fontId="3" fillId="2" borderId="26" xfId="0" applyNumberFormat="1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165" fontId="9" fillId="2" borderId="11" xfId="0" applyNumberFormat="1" applyFont="1" applyFill="1" applyBorder="1" applyAlignment="1">
      <alignment horizontal="center" vertical="center" readingOrder="1"/>
    </xf>
    <xf numFmtId="165" fontId="15" fillId="0" borderId="0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0" fontId="3" fillId="2" borderId="30" xfId="0" applyNumberFormat="1" applyFont="1" applyFill="1" applyBorder="1" applyAlignment="1">
      <alignment horizontal="left" vertical="center" wrapText="1" readingOrder="1"/>
    </xf>
    <xf numFmtId="164" fontId="6" fillId="2" borderId="31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7" xfId="0" applyNumberFormat="1" applyFont="1" applyFill="1" applyBorder="1" applyAlignment="1">
      <alignment vertical="top" wrapText="1" readingOrder="1"/>
    </xf>
    <xf numFmtId="0" fontId="3" fillId="2" borderId="8" xfId="0" applyNumberFormat="1" applyFont="1" applyFill="1" applyBorder="1" applyAlignment="1">
      <alignment vertical="top" wrapText="1" readingOrder="1"/>
    </xf>
    <xf numFmtId="0" fontId="19" fillId="2" borderId="27" xfId="0" applyNumberFormat="1" applyFont="1" applyFill="1" applyBorder="1" applyAlignment="1">
      <alignment horizontal="center" vertical="center" wrapText="1" readingOrder="1"/>
    </xf>
    <xf numFmtId="0" fontId="19" fillId="2" borderId="28" xfId="0" applyNumberFormat="1" applyFont="1" applyFill="1" applyBorder="1" applyAlignment="1">
      <alignment horizontal="center" vertical="center" wrapText="1" readingOrder="1"/>
    </xf>
    <xf numFmtId="0" fontId="19" fillId="2" borderId="29" xfId="0" applyNumberFormat="1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readingOrder="1"/>
    </xf>
    <xf numFmtId="0" fontId="1" fillId="2" borderId="10" xfId="0" applyFont="1" applyFill="1" applyBorder="1" applyAlignment="1">
      <alignment horizontal="center" vertical="center" readingOrder="1"/>
    </xf>
    <xf numFmtId="4" fontId="14" fillId="2" borderId="12" xfId="0" applyNumberFormat="1" applyFont="1" applyFill="1" applyBorder="1" applyAlignment="1">
      <alignment horizontal="center" vertical="center" readingOrder="1"/>
    </xf>
    <xf numFmtId="0" fontId="14" fillId="2" borderId="13" xfId="0" applyFont="1" applyFill="1" applyBorder="1" applyAlignment="1">
      <alignment horizontal="center" vertical="center" readingOrder="1"/>
    </xf>
    <xf numFmtId="0" fontId="14" fillId="2" borderId="2" xfId="0" applyFont="1" applyFill="1" applyBorder="1" applyAlignment="1">
      <alignment horizontal="center" vertical="center" readingOrder="1"/>
    </xf>
    <xf numFmtId="0" fontId="14" fillId="2" borderId="0" xfId="0" applyFont="1" applyFill="1" applyBorder="1" applyAlignment="1">
      <alignment horizontal="center" vertical="center" readingOrder="1"/>
    </xf>
    <xf numFmtId="0" fontId="14" fillId="2" borderId="9" xfId="0" applyFont="1" applyFill="1" applyBorder="1" applyAlignment="1">
      <alignment horizontal="center" vertical="center" readingOrder="1"/>
    </xf>
    <xf numFmtId="0" fontId="14" fillId="2" borderId="10" xfId="0" applyFont="1" applyFill="1" applyBorder="1" applyAlignment="1">
      <alignment horizontal="center" vertical="center" readingOrder="1"/>
    </xf>
    <xf numFmtId="4" fontId="12" fillId="2" borderId="12" xfId="0" applyNumberFormat="1" applyFont="1" applyFill="1" applyBorder="1" applyAlignment="1">
      <alignment horizontal="center" vertical="center" readingOrder="1"/>
    </xf>
    <xf numFmtId="0" fontId="12" fillId="2" borderId="13" xfId="0" applyFont="1" applyFill="1" applyBorder="1" applyAlignment="1">
      <alignment horizontal="center" vertical="center" readingOrder="1"/>
    </xf>
    <xf numFmtId="0" fontId="12" fillId="2" borderId="2" xfId="0" applyFont="1" applyFill="1" applyBorder="1" applyAlignment="1">
      <alignment horizontal="center" vertical="center" readingOrder="1"/>
    </xf>
    <xf numFmtId="0" fontId="12" fillId="2" borderId="0" xfId="0" applyFont="1" applyFill="1" applyBorder="1" applyAlignment="1">
      <alignment horizontal="center" vertical="center" readingOrder="1"/>
    </xf>
    <xf numFmtId="0" fontId="12" fillId="2" borderId="9" xfId="0" applyFont="1" applyFill="1" applyBorder="1" applyAlignment="1">
      <alignment horizontal="center" vertical="center" readingOrder="1"/>
    </xf>
    <xf numFmtId="0" fontId="12" fillId="2" borderId="10" xfId="0" applyFont="1" applyFill="1" applyBorder="1" applyAlignment="1">
      <alignment horizontal="center" vertical="center" readingOrder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3" fillId="2" borderId="16" xfId="0" applyNumberFormat="1" applyFont="1" applyFill="1" applyBorder="1" applyAlignment="1">
      <alignment horizontal="center" vertical="center" wrapText="1" readingOrder="1"/>
    </xf>
    <xf numFmtId="0" fontId="1" fillId="2" borderId="16" xfId="0" applyFont="1" applyFill="1" applyBorder="1" applyAlignment="1">
      <alignment horizontal="center" vertical="center" readingOrder="1"/>
    </xf>
    <xf numFmtId="0" fontId="3" fillId="2" borderId="20" xfId="0" applyNumberFormat="1" applyFont="1" applyFill="1" applyBorder="1" applyAlignment="1">
      <alignment horizontal="center" vertical="center" wrapText="1" readingOrder="1"/>
    </xf>
    <xf numFmtId="0" fontId="3" fillId="2" borderId="21" xfId="0" applyNumberFormat="1" applyFont="1" applyFill="1" applyBorder="1" applyAlignment="1">
      <alignment horizontal="center" vertical="center" wrapText="1" readingOrder="1"/>
    </xf>
    <xf numFmtId="0" fontId="11" fillId="2" borderId="21" xfId="0" applyFont="1" applyFill="1" applyBorder="1" applyAlignment="1">
      <alignment horizontal="center" vertical="center" readingOrder="1"/>
    </xf>
    <xf numFmtId="0" fontId="13" fillId="0" borderId="0" xfId="0" applyFont="1" applyFill="1" applyBorder="1" applyAlignment="1">
      <alignment horizontal="center"/>
    </xf>
    <xf numFmtId="0" fontId="10" fillId="2" borderId="21" xfId="0" applyNumberFormat="1" applyFont="1" applyFill="1" applyBorder="1" applyAlignment="1">
      <alignment horizontal="center" vertical="center" wrapText="1" readingOrder="1"/>
    </xf>
    <xf numFmtId="2" fontId="14" fillId="2" borderId="12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topLeftCell="A19" workbookViewId="0">
      <selection activeCell="I10" sqref="I10"/>
    </sheetView>
  </sheetViews>
  <sheetFormatPr defaultRowHeight="15" x14ac:dyDescent="0.25"/>
  <cols>
    <col min="1" max="1" width="35.28515625" customWidth="1"/>
    <col min="2" max="2" width="26" customWidth="1"/>
    <col min="3" max="3" width="13.5703125" customWidth="1"/>
    <col min="5" max="5" width="12" style="1" customWidth="1"/>
  </cols>
  <sheetData>
    <row r="2" spans="1:5" x14ac:dyDescent="0.25">
      <c r="A2" s="77" t="s">
        <v>19</v>
      </c>
      <c r="B2" s="77"/>
      <c r="C2" s="77"/>
      <c r="D2" s="77"/>
      <c r="E2" s="77"/>
    </row>
    <row r="3" spans="1:5" ht="15.75" thickBot="1" x14ac:dyDescent="0.3"/>
    <row r="4" spans="1:5" ht="27" x14ac:dyDescent="0.25">
      <c r="A4" s="2" t="s">
        <v>2</v>
      </c>
      <c r="B4" s="3" t="s">
        <v>17</v>
      </c>
      <c r="C4" s="3" t="s">
        <v>0</v>
      </c>
      <c r="D4" s="3" t="s">
        <v>1</v>
      </c>
      <c r="E4" s="45" t="s">
        <v>16</v>
      </c>
    </row>
    <row r="5" spans="1:5" ht="25.15" customHeight="1" x14ac:dyDescent="0.25">
      <c r="A5" s="8" t="s">
        <v>32</v>
      </c>
      <c r="B5" s="9" t="s">
        <v>4</v>
      </c>
      <c r="C5" s="9" t="s">
        <v>33</v>
      </c>
      <c r="D5" s="9" t="s">
        <v>34</v>
      </c>
      <c r="E5" s="10">
        <v>54120</v>
      </c>
    </row>
    <row r="6" spans="1:5" ht="25.15" customHeight="1" x14ac:dyDescent="0.25">
      <c r="A6" s="8" t="s">
        <v>35</v>
      </c>
      <c r="B6" s="9" t="s">
        <v>4</v>
      </c>
      <c r="C6" s="9" t="s">
        <v>36</v>
      </c>
      <c r="D6" s="9" t="s">
        <v>37</v>
      </c>
      <c r="E6" s="10">
        <v>41880</v>
      </c>
    </row>
    <row r="7" spans="1:5" ht="25.15" customHeight="1" x14ac:dyDescent="0.25">
      <c r="A7" s="8" t="s">
        <v>38</v>
      </c>
      <c r="B7" s="9" t="s">
        <v>4</v>
      </c>
      <c r="C7" s="9" t="s">
        <v>39</v>
      </c>
      <c r="D7" s="9" t="s">
        <v>40</v>
      </c>
      <c r="E7" s="10">
        <v>35640</v>
      </c>
    </row>
    <row r="8" spans="1:5" ht="25.15" customHeight="1" x14ac:dyDescent="0.25">
      <c r="A8" s="8" t="s">
        <v>38</v>
      </c>
      <c r="B8" s="9" t="s">
        <v>4</v>
      </c>
      <c r="C8" s="46" t="s">
        <v>41</v>
      </c>
      <c r="D8" s="46" t="s">
        <v>42</v>
      </c>
      <c r="E8" s="47">
        <v>35640</v>
      </c>
    </row>
    <row r="9" spans="1:5" ht="25.15" customHeight="1" thickBot="1" x14ac:dyDescent="0.3">
      <c r="A9" s="74"/>
      <c r="B9" s="75"/>
      <c r="C9" s="78" t="s">
        <v>20</v>
      </c>
      <c r="D9" s="78"/>
      <c r="E9" s="11">
        <f>SUM(E5:E7)+E8</f>
        <v>167280</v>
      </c>
    </row>
    <row r="10" spans="1:5" ht="25.15" customHeight="1" thickBot="1" x14ac:dyDescent="0.3">
      <c r="A10" s="12" t="s">
        <v>43</v>
      </c>
      <c r="B10" s="13" t="s">
        <v>4</v>
      </c>
      <c r="C10" s="65">
        <f>+E10+E11+E12</f>
        <v>387309</v>
      </c>
      <c r="D10" s="66"/>
      <c r="E10" s="35">
        <v>149264</v>
      </c>
    </row>
    <row r="11" spans="1:5" ht="25.15" customHeight="1" thickBot="1" x14ac:dyDescent="0.3">
      <c r="A11" s="12" t="s">
        <v>44</v>
      </c>
      <c r="B11" s="13" t="s">
        <v>4</v>
      </c>
      <c r="C11" s="67"/>
      <c r="D11" s="68"/>
      <c r="E11" s="33">
        <v>78158</v>
      </c>
    </row>
    <row r="12" spans="1:5" ht="30.75" customHeight="1" thickBot="1" x14ac:dyDescent="0.3">
      <c r="A12" s="12" t="s">
        <v>45</v>
      </c>
      <c r="B12" s="13" t="s">
        <v>4</v>
      </c>
      <c r="C12" s="69"/>
      <c r="D12" s="70"/>
      <c r="E12" s="34">
        <v>159887</v>
      </c>
    </row>
    <row r="13" spans="1:5" ht="25.15" customHeight="1" x14ac:dyDescent="0.25">
      <c r="A13" s="12" t="s">
        <v>11</v>
      </c>
      <c r="B13" s="13" t="s">
        <v>4</v>
      </c>
      <c r="C13" s="65">
        <f>+E13+E14+E15</f>
        <v>27104</v>
      </c>
      <c r="D13" s="66"/>
      <c r="E13" s="14">
        <v>26400</v>
      </c>
    </row>
    <row r="14" spans="1:5" ht="25.15" customHeight="1" x14ac:dyDescent="0.25">
      <c r="A14" s="15" t="s">
        <v>11</v>
      </c>
      <c r="B14" s="16" t="s">
        <v>5</v>
      </c>
      <c r="C14" s="67"/>
      <c r="D14" s="68"/>
      <c r="E14" s="17">
        <v>440</v>
      </c>
    </row>
    <row r="15" spans="1:5" ht="25.15" customHeight="1" thickBot="1" x14ac:dyDescent="0.3">
      <c r="A15" s="18" t="s">
        <v>11</v>
      </c>
      <c r="B15" s="19" t="s">
        <v>6</v>
      </c>
      <c r="C15" s="69"/>
      <c r="D15" s="70"/>
      <c r="E15" s="20">
        <v>264</v>
      </c>
    </row>
    <row r="16" spans="1:5" ht="25.15" customHeight="1" x14ac:dyDescent="0.25">
      <c r="A16" s="48" t="s">
        <v>14</v>
      </c>
      <c r="B16" s="49" t="s">
        <v>4</v>
      </c>
      <c r="C16" s="59">
        <f>E16+E17+E18</f>
        <v>22004</v>
      </c>
      <c r="D16" s="60"/>
      <c r="E16" s="14">
        <v>21412</v>
      </c>
    </row>
    <row r="17" spans="1:5" ht="25.15" customHeight="1" x14ac:dyDescent="0.25">
      <c r="A17" s="50" t="s">
        <v>14</v>
      </c>
      <c r="B17" s="51" t="s">
        <v>5</v>
      </c>
      <c r="C17" s="61"/>
      <c r="D17" s="62"/>
      <c r="E17" s="17">
        <v>380</v>
      </c>
    </row>
    <row r="18" spans="1:5" ht="25.15" customHeight="1" thickBot="1" x14ac:dyDescent="0.3">
      <c r="A18" s="52" t="s">
        <v>14</v>
      </c>
      <c r="B18" s="53" t="s">
        <v>6</v>
      </c>
      <c r="C18" s="63"/>
      <c r="D18" s="64"/>
      <c r="E18" s="20">
        <v>212</v>
      </c>
    </row>
    <row r="19" spans="1:5" ht="25.15" customHeight="1" x14ac:dyDescent="0.25">
      <c r="A19" s="21" t="s">
        <v>10</v>
      </c>
      <c r="B19" s="22" t="s">
        <v>4</v>
      </c>
      <c r="C19" s="59">
        <f>+E19+E20+E21</f>
        <v>35235</v>
      </c>
      <c r="D19" s="60"/>
      <c r="E19" s="14">
        <v>34320</v>
      </c>
    </row>
    <row r="20" spans="1:5" ht="25.15" customHeight="1" x14ac:dyDescent="0.25">
      <c r="A20" s="23" t="s">
        <v>10</v>
      </c>
      <c r="B20" s="24" t="s">
        <v>5</v>
      </c>
      <c r="C20" s="61"/>
      <c r="D20" s="62"/>
      <c r="E20" s="17">
        <v>572</v>
      </c>
    </row>
    <row r="21" spans="1:5" ht="25.15" customHeight="1" thickBot="1" x14ac:dyDescent="0.3">
      <c r="A21" s="25" t="s">
        <v>10</v>
      </c>
      <c r="B21" s="26" t="s">
        <v>6</v>
      </c>
      <c r="C21" s="63"/>
      <c r="D21" s="64"/>
      <c r="E21" s="20">
        <v>343</v>
      </c>
    </row>
    <row r="22" spans="1:5" ht="25.15" customHeight="1" x14ac:dyDescent="0.25">
      <c r="A22" s="21" t="s">
        <v>12</v>
      </c>
      <c r="B22" s="22" t="s">
        <v>4</v>
      </c>
      <c r="C22" s="59">
        <f>+E22+E23+E24</f>
        <v>37743</v>
      </c>
      <c r="D22" s="60"/>
      <c r="E22" s="14">
        <v>36896</v>
      </c>
    </row>
    <row r="23" spans="1:5" ht="25.15" customHeight="1" x14ac:dyDescent="0.25">
      <c r="A23" s="23" t="s">
        <v>12</v>
      </c>
      <c r="B23" s="24" t="s">
        <v>5</v>
      </c>
      <c r="C23" s="61"/>
      <c r="D23" s="62"/>
      <c r="E23" s="33">
        <v>484</v>
      </c>
    </row>
    <row r="24" spans="1:5" ht="25.15" customHeight="1" thickBot="1" x14ac:dyDescent="0.3">
      <c r="A24" s="25" t="s">
        <v>12</v>
      </c>
      <c r="B24" s="26" t="s">
        <v>6</v>
      </c>
      <c r="C24" s="63"/>
      <c r="D24" s="64"/>
      <c r="E24" s="34">
        <v>363</v>
      </c>
    </row>
    <row r="25" spans="1:5" ht="25.15" customHeight="1" thickBot="1" x14ac:dyDescent="0.3">
      <c r="A25" s="18" t="s">
        <v>46</v>
      </c>
      <c r="B25" s="13" t="s">
        <v>4</v>
      </c>
      <c r="C25" s="65">
        <f>+E25+E26+E27</f>
        <v>10853</v>
      </c>
      <c r="D25" s="66"/>
      <c r="E25" s="35">
        <v>10633</v>
      </c>
    </row>
    <row r="26" spans="1:5" ht="25.15" customHeight="1" thickBot="1" x14ac:dyDescent="0.3">
      <c r="A26" s="18" t="s">
        <v>46</v>
      </c>
      <c r="B26" s="16" t="s">
        <v>5</v>
      </c>
      <c r="C26" s="67"/>
      <c r="D26" s="68"/>
      <c r="E26" s="33">
        <v>220</v>
      </c>
    </row>
    <row r="27" spans="1:5" ht="25.15" customHeight="1" thickBot="1" x14ac:dyDescent="0.3">
      <c r="A27" s="18" t="s">
        <v>46</v>
      </c>
      <c r="B27" s="19" t="s">
        <v>6</v>
      </c>
      <c r="C27" s="69"/>
      <c r="D27" s="70"/>
      <c r="E27" s="34">
        <v>0</v>
      </c>
    </row>
    <row r="28" spans="1:5" ht="25.15" customHeight="1" x14ac:dyDescent="0.25">
      <c r="A28" s="71"/>
      <c r="B28" s="72"/>
      <c r="C28" s="73" t="s">
        <v>20</v>
      </c>
      <c r="D28" s="73"/>
      <c r="E28" s="38">
        <f>E13+E14+E15+E16+E17+E18+E19+E20+E21+E22+E23+E24+E25+E26+E27+E10+E11+E12</f>
        <v>520248</v>
      </c>
    </row>
    <row r="29" spans="1:5" ht="25.15" customHeight="1" thickBot="1" x14ac:dyDescent="0.3">
      <c r="A29" s="74"/>
      <c r="B29" s="75"/>
      <c r="C29" s="76" t="s">
        <v>21</v>
      </c>
      <c r="D29" s="76"/>
      <c r="E29" s="39">
        <f>+E28+E9</f>
        <v>687528</v>
      </c>
    </row>
    <row r="30" spans="1:5" ht="25.15" customHeight="1" thickBot="1" x14ac:dyDescent="0.3">
      <c r="A30" s="54" t="s">
        <v>18</v>
      </c>
      <c r="B30" s="55"/>
      <c r="C30" s="55"/>
      <c r="D30" s="55"/>
      <c r="E30" s="56"/>
    </row>
    <row r="31" spans="1:5" ht="31.5" customHeight="1" thickBot="1" x14ac:dyDescent="0.3">
      <c r="A31" s="40" t="s">
        <v>8</v>
      </c>
      <c r="B31" s="41" t="s">
        <v>9</v>
      </c>
      <c r="C31" s="57" t="s">
        <v>31</v>
      </c>
      <c r="D31" s="58"/>
      <c r="E31" s="43">
        <v>84180</v>
      </c>
    </row>
    <row r="34" spans="1:2" x14ac:dyDescent="0.25">
      <c r="A34" s="6" t="s">
        <v>4</v>
      </c>
      <c r="B34" s="7">
        <f>E5+E6+E7+E13+E16+E19+E22+E25+E8+E10+E11+E12</f>
        <v>684250</v>
      </c>
    </row>
    <row r="35" spans="1:2" x14ac:dyDescent="0.25">
      <c r="A35" s="6" t="s">
        <v>5</v>
      </c>
      <c r="B35" s="7">
        <f>E26+E23+++E20+E17+E14</f>
        <v>2096</v>
      </c>
    </row>
    <row r="36" spans="1:2" x14ac:dyDescent="0.25">
      <c r="A36" s="6" t="s">
        <v>6</v>
      </c>
      <c r="B36" s="7">
        <f>E15+E18+E21+E24+E27</f>
        <v>1182</v>
      </c>
    </row>
    <row r="37" spans="1:2" x14ac:dyDescent="0.25">
      <c r="B37" s="7">
        <f>SUM(B34:B36)</f>
        <v>687528</v>
      </c>
    </row>
    <row r="39" spans="1:2" ht="27" x14ac:dyDescent="0.25">
      <c r="A39" s="42" t="s">
        <v>9</v>
      </c>
      <c r="B39" s="44">
        <f>+E31</f>
        <v>84180</v>
      </c>
    </row>
  </sheetData>
  <mergeCells count="15">
    <mergeCell ref="C16:D18"/>
    <mergeCell ref="A2:E2"/>
    <mergeCell ref="A9:B9"/>
    <mergeCell ref="C9:D9"/>
    <mergeCell ref="C10:D12"/>
    <mergeCell ref="C13:D15"/>
    <mergeCell ref="A30:E30"/>
    <mergeCell ref="C31:D31"/>
    <mergeCell ref="C19:D21"/>
    <mergeCell ref="C22:D24"/>
    <mergeCell ref="C25:D27"/>
    <mergeCell ref="A28:B28"/>
    <mergeCell ref="C28:D28"/>
    <mergeCell ref="A29:B29"/>
    <mergeCell ref="C29:D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topLeftCell="A22" workbookViewId="0">
      <selection activeCell="B40" sqref="B40:B42"/>
    </sheetView>
  </sheetViews>
  <sheetFormatPr defaultRowHeight="15" x14ac:dyDescent="0.25"/>
  <cols>
    <col min="1" max="1" width="35.28515625" customWidth="1"/>
    <col min="2" max="2" width="26" customWidth="1"/>
    <col min="3" max="3" width="13.5703125" customWidth="1"/>
    <col min="5" max="5" width="12" style="1" customWidth="1"/>
  </cols>
  <sheetData>
    <row r="2" spans="1:5" x14ac:dyDescent="0.25">
      <c r="A2" s="77" t="s">
        <v>19</v>
      </c>
      <c r="B2" s="77"/>
      <c r="C2" s="77"/>
      <c r="D2" s="77"/>
      <c r="E2" s="77"/>
    </row>
    <row r="3" spans="1:5" ht="15.75" thickBot="1" x14ac:dyDescent="0.3"/>
    <row r="4" spans="1:5" ht="27" x14ac:dyDescent="0.25">
      <c r="A4" s="2" t="s">
        <v>2</v>
      </c>
      <c r="B4" s="4" t="s">
        <v>17</v>
      </c>
      <c r="C4" s="3" t="s">
        <v>0</v>
      </c>
      <c r="D4" s="3" t="s">
        <v>1</v>
      </c>
      <c r="E4" s="5" t="s">
        <v>16</v>
      </c>
    </row>
    <row r="5" spans="1:5" ht="25.15" customHeight="1" x14ac:dyDescent="0.25">
      <c r="A5" s="8" t="s">
        <v>15</v>
      </c>
      <c r="B5" s="9" t="s">
        <v>4</v>
      </c>
      <c r="C5" s="9" t="s">
        <v>24</v>
      </c>
      <c r="D5" s="9" t="s">
        <v>25</v>
      </c>
      <c r="E5" s="10">
        <v>46805</v>
      </c>
    </row>
    <row r="6" spans="1:5" ht="25.15" customHeight="1" x14ac:dyDescent="0.25">
      <c r="A6" s="8" t="s">
        <v>22</v>
      </c>
      <c r="B6" s="9" t="s">
        <v>4</v>
      </c>
      <c r="C6" s="9" t="s">
        <v>26</v>
      </c>
      <c r="D6" s="9" t="s">
        <v>27</v>
      </c>
      <c r="E6" s="10">
        <v>52070</v>
      </c>
    </row>
    <row r="7" spans="1:5" ht="25.15" customHeight="1" x14ac:dyDescent="0.25">
      <c r="A7" s="8" t="s">
        <v>3</v>
      </c>
      <c r="B7" s="9" t="s">
        <v>4</v>
      </c>
      <c r="C7" s="9" t="s">
        <v>28</v>
      </c>
      <c r="D7" s="9" t="s">
        <v>29</v>
      </c>
      <c r="E7" s="10">
        <v>42527</v>
      </c>
    </row>
    <row r="8" spans="1:5" ht="25.15" customHeight="1" thickBot="1" x14ac:dyDescent="0.3">
      <c r="A8" s="74"/>
      <c r="B8" s="75"/>
      <c r="C8" s="78" t="s">
        <v>20</v>
      </c>
      <c r="D8" s="78"/>
      <c r="E8" s="11">
        <f>SUM(E5:E7)</f>
        <v>141402</v>
      </c>
    </row>
    <row r="9" spans="1:5" ht="25.15" customHeight="1" x14ac:dyDescent="0.25">
      <c r="A9" s="12" t="s">
        <v>11</v>
      </c>
      <c r="B9" s="13" t="s">
        <v>4</v>
      </c>
      <c r="C9" s="65">
        <f>+E9+E10+E11</f>
        <v>313464</v>
      </c>
      <c r="D9" s="66"/>
      <c r="E9" s="14">
        <v>305764</v>
      </c>
    </row>
    <row r="10" spans="1:5" ht="25.15" customHeight="1" x14ac:dyDescent="0.25">
      <c r="A10" s="15" t="s">
        <v>11</v>
      </c>
      <c r="B10" s="16" t="s">
        <v>5</v>
      </c>
      <c r="C10" s="67"/>
      <c r="D10" s="68"/>
      <c r="E10" s="17">
        <v>5060</v>
      </c>
    </row>
    <row r="11" spans="1:5" ht="25.15" customHeight="1" thickBot="1" x14ac:dyDescent="0.3">
      <c r="A11" s="18" t="s">
        <v>11</v>
      </c>
      <c r="B11" s="19" t="s">
        <v>6</v>
      </c>
      <c r="C11" s="69"/>
      <c r="D11" s="70"/>
      <c r="E11" s="20">
        <v>2640</v>
      </c>
    </row>
    <row r="12" spans="1:5" ht="25.15" customHeight="1" x14ac:dyDescent="0.25">
      <c r="A12" s="27" t="s">
        <v>14</v>
      </c>
      <c r="B12" s="28" t="s">
        <v>4</v>
      </c>
      <c r="C12" s="59">
        <f>E12+E13+E14</f>
        <v>171468</v>
      </c>
      <c r="D12" s="60"/>
      <c r="E12" s="14">
        <v>166083</v>
      </c>
    </row>
    <row r="13" spans="1:5" ht="25.15" customHeight="1" x14ac:dyDescent="0.25">
      <c r="A13" s="29" t="s">
        <v>14</v>
      </c>
      <c r="B13" s="30" t="s">
        <v>5</v>
      </c>
      <c r="C13" s="61"/>
      <c r="D13" s="62"/>
      <c r="E13" s="17">
        <v>2772</v>
      </c>
    </row>
    <row r="14" spans="1:5" ht="25.15" customHeight="1" thickBot="1" x14ac:dyDescent="0.3">
      <c r="A14" s="31" t="s">
        <v>14</v>
      </c>
      <c r="B14" s="32" t="s">
        <v>6</v>
      </c>
      <c r="C14" s="63"/>
      <c r="D14" s="64"/>
      <c r="E14" s="20">
        <v>2613</v>
      </c>
    </row>
    <row r="15" spans="1:5" ht="25.15" customHeight="1" x14ac:dyDescent="0.25">
      <c r="A15" s="21" t="s">
        <v>10</v>
      </c>
      <c r="B15" s="22" t="s">
        <v>4</v>
      </c>
      <c r="C15" s="59">
        <f>+E15+E16+E17</f>
        <v>356746</v>
      </c>
      <c r="D15" s="60"/>
      <c r="E15" s="14">
        <v>347251</v>
      </c>
    </row>
    <row r="16" spans="1:5" ht="25.15" customHeight="1" x14ac:dyDescent="0.25">
      <c r="A16" s="23" t="s">
        <v>10</v>
      </c>
      <c r="B16" s="24" t="s">
        <v>5</v>
      </c>
      <c r="C16" s="61"/>
      <c r="D16" s="62"/>
      <c r="E16" s="17">
        <v>5720</v>
      </c>
    </row>
    <row r="17" spans="1:5" ht="25.15" customHeight="1" thickBot="1" x14ac:dyDescent="0.3">
      <c r="A17" s="25" t="s">
        <v>10</v>
      </c>
      <c r="B17" s="26" t="s">
        <v>6</v>
      </c>
      <c r="C17" s="63"/>
      <c r="D17" s="64"/>
      <c r="E17" s="20">
        <v>3775</v>
      </c>
    </row>
    <row r="18" spans="1:5" ht="25.15" customHeight="1" x14ac:dyDescent="0.25">
      <c r="A18" s="21" t="s">
        <v>12</v>
      </c>
      <c r="B18" s="22" t="s">
        <v>4</v>
      </c>
      <c r="C18" s="59">
        <f>+E18+E19+E20</f>
        <v>248805</v>
      </c>
      <c r="D18" s="60"/>
      <c r="E18" s="14">
        <v>241230</v>
      </c>
    </row>
    <row r="19" spans="1:5" ht="25.15" customHeight="1" x14ac:dyDescent="0.25">
      <c r="A19" s="23" t="s">
        <v>12</v>
      </c>
      <c r="B19" s="24" t="s">
        <v>5</v>
      </c>
      <c r="C19" s="61"/>
      <c r="D19" s="62"/>
      <c r="E19" s="33">
        <v>3872</v>
      </c>
    </row>
    <row r="20" spans="1:5" ht="25.15" customHeight="1" thickBot="1" x14ac:dyDescent="0.3">
      <c r="A20" s="25" t="s">
        <v>12</v>
      </c>
      <c r="B20" s="26" t="s">
        <v>6</v>
      </c>
      <c r="C20" s="63"/>
      <c r="D20" s="64"/>
      <c r="E20" s="34">
        <v>3703</v>
      </c>
    </row>
    <row r="21" spans="1:5" ht="25.15" customHeight="1" x14ac:dyDescent="0.25">
      <c r="A21" s="12" t="s">
        <v>13</v>
      </c>
      <c r="B21" s="13" t="s">
        <v>4</v>
      </c>
      <c r="C21" s="65">
        <f>+E21+E22+E23</f>
        <v>172540</v>
      </c>
      <c r="D21" s="66"/>
      <c r="E21" s="35">
        <v>167840</v>
      </c>
    </row>
    <row r="22" spans="1:5" ht="25.15" customHeight="1" x14ac:dyDescent="0.25">
      <c r="A22" s="15" t="s">
        <v>13</v>
      </c>
      <c r="B22" s="16" t="s">
        <v>5</v>
      </c>
      <c r="C22" s="67"/>
      <c r="D22" s="68"/>
      <c r="E22" s="33">
        <v>3080</v>
      </c>
    </row>
    <row r="23" spans="1:5" ht="25.15" customHeight="1" thickBot="1" x14ac:dyDescent="0.3">
      <c r="A23" s="18" t="s">
        <v>13</v>
      </c>
      <c r="B23" s="19" t="s">
        <v>6</v>
      </c>
      <c r="C23" s="69"/>
      <c r="D23" s="70"/>
      <c r="E23" s="34">
        <v>1620</v>
      </c>
    </row>
    <row r="24" spans="1:5" ht="25.15" customHeight="1" thickBot="1" x14ac:dyDescent="0.3">
      <c r="A24" s="18" t="s">
        <v>23</v>
      </c>
      <c r="B24" s="13" t="s">
        <v>4</v>
      </c>
      <c r="C24" s="65">
        <f>+E24+E25+E26</f>
        <v>59603</v>
      </c>
      <c r="D24" s="66"/>
      <c r="E24" s="35">
        <v>57801</v>
      </c>
    </row>
    <row r="25" spans="1:5" ht="25.15" customHeight="1" thickBot="1" x14ac:dyDescent="0.3">
      <c r="A25" s="18" t="s">
        <v>23</v>
      </c>
      <c r="B25" s="16" t="s">
        <v>5</v>
      </c>
      <c r="C25" s="67"/>
      <c r="D25" s="68"/>
      <c r="E25" s="33">
        <v>1188</v>
      </c>
    </row>
    <row r="26" spans="1:5" ht="25.15" customHeight="1" thickBot="1" x14ac:dyDescent="0.3">
      <c r="A26" s="18" t="s">
        <v>23</v>
      </c>
      <c r="B26" s="19" t="s">
        <v>6</v>
      </c>
      <c r="C26" s="69"/>
      <c r="D26" s="70"/>
      <c r="E26" s="34">
        <v>614</v>
      </c>
    </row>
    <row r="27" spans="1:5" ht="25.15" customHeight="1" x14ac:dyDescent="0.25">
      <c r="A27" s="21" t="s">
        <v>7</v>
      </c>
      <c r="B27" s="13" t="s">
        <v>4</v>
      </c>
      <c r="C27" s="79">
        <f>+E27+E28</f>
        <v>360107</v>
      </c>
      <c r="D27" s="60"/>
      <c r="E27" s="35">
        <v>354255</v>
      </c>
    </row>
    <row r="28" spans="1:5" ht="25.15" customHeight="1" thickBot="1" x14ac:dyDescent="0.3">
      <c r="A28" s="36" t="s">
        <v>7</v>
      </c>
      <c r="B28" s="16" t="s">
        <v>5</v>
      </c>
      <c r="C28" s="61"/>
      <c r="D28" s="62"/>
      <c r="E28" s="37">
        <v>5852</v>
      </c>
    </row>
    <row r="29" spans="1:5" ht="25.15" customHeight="1" thickBot="1" x14ac:dyDescent="0.3">
      <c r="A29" s="21" t="s">
        <v>30</v>
      </c>
      <c r="B29" s="13" t="s">
        <v>4</v>
      </c>
      <c r="C29" s="79">
        <f>+E29+E30</f>
        <v>440699</v>
      </c>
      <c r="D29" s="60"/>
      <c r="E29" s="35">
        <v>433175</v>
      </c>
    </row>
    <row r="30" spans="1:5" ht="25.15" customHeight="1" thickBot="1" x14ac:dyDescent="0.3">
      <c r="A30" s="21" t="s">
        <v>30</v>
      </c>
      <c r="B30" s="16" t="s">
        <v>5</v>
      </c>
      <c r="C30" s="61"/>
      <c r="D30" s="62"/>
      <c r="E30" s="37">
        <v>7524</v>
      </c>
    </row>
    <row r="31" spans="1:5" ht="25.15" customHeight="1" x14ac:dyDescent="0.25">
      <c r="A31" s="71"/>
      <c r="B31" s="72"/>
      <c r="C31" s="73" t="s">
        <v>20</v>
      </c>
      <c r="D31" s="73"/>
      <c r="E31" s="38">
        <f>E9+E10+E11+E12+E13+E14+E15+E16+E17+E18+E19+E20+E21+E22+E23+E24+E25+E26+E27+E28+E29+E30</f>
        <v>2123432</v>
      </c>
    </row>
    <row r="32" spans="1:5" ht="25.15" customHeight="1" thickBot="1" x14ac:dyDescent="0.3">
      <c r="A32" s="74"/>
      <c r="B32" s="75"/>
      <c r="C32" s="76" t="s">
        <v>21</v>
      </c>
      <c r="D32" s="76"/>
      <c r="E32" s="39">
        <f>+E31+E8</f>
        <v>2264834</v>
      </c>
    </row>
    <row r="33" spans="1:5" ht="25.15" customHeight="1" thickBot="1" x14ac:dyDescent="0.3">
      <c r="A33" s="54" t="s">
        <v>18</v>
      </c>
      <c r="B33" s="55"/>
      <c r="C33" s="55"/>
      <c r="D33" s="55"/>
      <c r="E33" s="56"/>
    </row>
    <row r="34" spans="1:5" ht="31.5" customHeight="1" thickBot="1" x14ac:dyDescent="0.3">
      <c r="A34" s="40" t="s">
        <v>8</v>
      </c>
      <c r="B34" s="41" t="s">
        <v>9</v>
      </c>
      <c r="C34" s="57" t="s">
        <v>31</v>
      </c>
      <c r="D34" s="58"/>
      <c r="E34" s="43">
        <v>183958</v>
      </c>
    </row>
    <row r="37" spans="1:5" x14ac:dyDescent="0.25">
      <c r="A37" s="6" t="s">
        <v>4</v>
      </c>
      <c r="B37" s="7">
        <f>E5+E6+E7+E9+E12+E15+E18+E21+E24+E27+E29</f>
        <v>2214801</v>
      </c>
    </row>
    <row r="38" spans="1:5" x14ac:dyDescent="0.25">
      <c r="A38" s="6" t="s">
        <v>5</v>
      </c>
      <c r="B38" s="7">
        <f>E30+E28+E25+E22+E19+++E16+E13+E10</f>
        <v>35068</v>
      </c>
    </row>
    <row r="39" spans="1:5" x14ac:dyDescent="0.25">
      <c r="A39" s="6" t="s">
        <v>6</v>
      </c>
      <c r="B39" s="7">
        <f>E11+E14+E17+E20+E23+E26</f>
        <v>14965</v>
      </c>
    </row>
    <row r="40" spans="1:5" x14ac:dyDescent="0.25">
      <c r="B40" s="7">
        <f>SUM(B37:B39)</f>
        <v>2264834</v>
      </c>
    </row>
    <row r="42" spans="1:5" ht="27" x14ac:dyDescent="0.25">
      <c r="A42" s="42" t="s">
        <v>9</v>
      </c>
      <c r="B42" s="44">
        <f>+E34</f>
        <v>183958</v>
      </c>
    </row>
  </sheetData>
  <mergeCells count="17">
    <mergeCell ref="A32:B32"/>
    <mergeCell ref="C32:D32"/>
    <mergeCell ref="C34:D34"/>
    <mergeCell ref="C9:D11"/>
    <mergeCell ref="C27:D28"/>
    <mergeCell ref="C15:D17"/>
    <mergeCell ref="C18:D20"/>
    <mergeCell ref="C21:D23"/>
    <mergeCell ref="C12:D14"/>
    <mergeCell ref="A33:E33"/>
    <mergeCell ref="C29:D30"/>
    <mergeCell ref="A2:E2"/>
    <mergeCell ref="A31:B31"/>
    <mergeCell ref="C31:D31"/>
    <mergeCell ref="A8:B8"/>
    <mergeCell ref="C8:D8"/>
    <mergeCell ref="C24:D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შრომის ანაზ 2022 წელი საკრებულო</vt:lpstr>
      <vt:lpstr>შრომის ანაზღ 2022 წელი მერია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Sopiko Jibladze</cp:lastModifiedBy>
  <dcterms:created xsi:type="dcterms:W3CDTF">2023-02-08T18:08:06Z</dcterms:created>
  <dcterms:modified xsi:type="dcterms:W3CDTF">2023-03-15T06:35:58Z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